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bookViews>
    <workbookView xWindow="0" yWindow="0" windowWidth="20000" windowHeight="10000" firstSheet="0" activeTab="1"/>
  </bookViews>
  <sheets>
    <sheet sheetId="1" name="عن المجلة" state="visible" r:id="rId4"/>
    <sheet sheetId="2" name="المستحقات" state="visible" r:id="rId5"/>
  </sheets>
  <calcPr calcId="171027"/>
</workbook>
</file>

<file path=xl/sharedStrings.xml><?xml version="1.0" encoding="utf-8"?>
<sst xmlns="http://schemas.openxmlformats.org/spreadsheetml/2006/main" count="49" uniqueCount="48">
  <si>
    <t>مجلة المحاسب العربي</t>
  </si>
  <si>
    <t>www.aam-web.com</t>
  </si>
  <si>
    <t>من نحن</t>
  </si>
  <si>
    <t>مجلة المحاسب العربي موقع عربي متخصص في المحاسبة والمالية، يقدّم للمحاسبين وأصحاب الأعمال مقالات وشروحات، وأدوات حسابية مجانية، وقوالب إكسيل جاهزة للاستخدام، وتمارين تدريبية على القيود المحاسبية. نحرص على أن تكون القوالب بسيطة وواضحة وقابلة للتعديل.</t>
  </si>
  <si>
    <t>ماذا تجد على الموقع</t>
  </si>
  <si>
    <t>•  قوالب إكسيل جاهزة للتحميل المجاني: رواتب، مخزون، فواتير، إهلاك، قيود ومزيد</t>
  </si>
  <si>
    <t>•  أدوات مالية مجانية: الزكاة، ضريبة القيمة المضافة، خصم التأخير، نهاية الخدمة، القروض</t>
  </si>
  <si>
    <t>•  تحديات المحاسبة: تمارين قيود وأسئلة بتصحيح فوري</t>
  </si>
  <si>
    <t>•  المقالات والشروحات المحاسبية</t>
  </si>
  <si>
    <t>عن هذا الملف</t>
  </si>
  <si>
    <t>اسم الملف: متابعة الديون والمستحقات  |  الإصدار: سبتمبر 2026</t>
  </si>
  <si>
    <t>الخانات الصفراء هي التي تكتب فيها. أما باقي الخانات ففيها صيغ محسوبة، فلا تكتب فوقها إلا إذا أردت تعديل طريقة الحساب.</t>
  </si>
  <si>
    <t>الأسماء والأرقام الموجودة أمثلة للتوضيح، فامسحها قبل أن تدخل بياناتك.</t>
  </si>
  <si>
    <t>النموذج أداة مساعدة، ولا يغني عن مراجعة القوانين واللوائح المعمول بها في بلدك ولا عن رأي محاسب قانوني عند الحاجة.</t>
  </si>
  <si>
    <t>شروط الاستخدام</t>
  </si>
  <si>
    <t>يمكنك استخدام الملف وتعديله مجانًا في عملك الشخصي أو التجاري. نرجو ألا تعيد بيعه أو تنسبه لجهة أخرى، وإن أردت مشاركته فشارك رابط الموقع ليجد الآخرون النسخة المحدّثة.</t>
  </si>
  <si>
    <t>لمقترحات نماذج جديدة أو ملاحظات على هذا الملف، زُر الموقع: www.aam-web.com</t>
  </si>
  <si>
    <t>متابعة الديون والمستحقات على العملاء</t>
  </si>
  <si>
    <t>تاريخ المتابعة</t>
  </si>
  <si>
    <t>اكتب تاريخ اليوم في الخانة الصفراء أو ضع فيها =TODAY() ليتحدث وحده. لكل فاتورة سطر: المبلغ والمدفوع منه وتاريخ استحقاقه، ويُحسب المتبقي وأيام التأخير والحالة. جدول أعمار الديون أسفل الصفحة.</t>
  </si>
  <si>
    <t>أعمار الديون</t>
  </si>
  <si>
    <t>لم يحل موعدها</t>
  </si>
  <si>
    <t>متأخرة 1 - 30 يومًا</t>
  </si>
  <si>
    <t>متأخرة 31 - 60 يومًا</t>
  </si>
  <si>
    <t>متأخرة 61 - 90 يومًا</t>
  </si>
  <si>
    <t>متأخرة أكثر من 90 يومًا</t>
  </si>
  <si>
    <t>إجمالي المتبقي</t>
  </si>
  <si>
    <t>العميل</t>
  </si>
  <si>
    <t>رقم الفاتورة</t>
  </si>
  <si>
    <t>تاريخ الفاتورة</t>
  </si>
  <si>
    <t>تاريخ الاستحقاق</t>
  </si>
  <si>
    <t>المبلغ</t>
  </si>
  <si>
    <t>المدفوع</t>
  </si>
  <si>
    <t>المتبقي</t>
  </si>
  <si>
    <t>أيام التأخير</t>
  </si>
  <si>
    <t>الحالة</t>
  </si>
  <si>
    <t>مؤسسة الأمل للمقاولات</t>
  </si>
  <si>
    <t>INV-0138</t>
  </si>
  <si>
    <t>شركة الرواد للتجهيزات</t>
  </si>
  <si>
    <t>INV-0141</t>
  </si>
  <si>
    <t>مكتب النخبة للمحاسبة</t>
  </si>
  <si>
    <t>INV-0144</t>
  </si>
  <si>
    <t>INV-0142</t>
  </si>
  <si>
    <t>ورشة الفتح للصيانة</t>
  </si>
  <si>
    <t>INV-0120</t>
  </si>
  <si>
    <t>شركة الوادي للتجارة</t>
  </si>
  <si>
    <t>INV-0146</t>
  </si>
  <si>
    <t>الإجمالي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</si>
</sst>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numFmts>
  <fonts count="14" x14ac:knownFonts="1">
    <font>
      <color theme="1"/>
      <family val="2"/>
      <scheme val="minor"/>
      <sz val="11"/>
      <name val="Calibri"/>
    </font>
    <font>
      <b/>
      <color rgb="FFFFFFFF"/>
      <sz val="24"/>
      <name val="Arial"/>
    </font>
    <font>
      <b/>
      <color rgb="FF0563C1"/>
      <sz val="14"/>
      <name val="Arial"/>
    </font>
    <font>
      <b/>
      <color rgb="FF000000"/>
      <sz val="14"/>
      <name val="Arial"/>
    </font>
    <font>
      <color rgb="FF000000"/>
      <sz val="12"/>
      <name val="Arial"/>
    </font>
    <font>
      <color rgb="FF0563C1"/>
      <sz val="12"/>
      <name val="Arial"/>
    </font>
    <font>
      <b/>
      <color rgb="FF0563C1"/>
      <sz val="12"/>
      <name val="Arial"/>
    </font>
    <font>
      <b/>
      <color rgb="FF000000"/>
      <sz val="16"/>
      <name val="Arial"/>
    </font>
    <font>
      <b/>
      <color rgb="FF000000"/>
      <sz val="11"/>
      <name val="Arial"/>
    </font>
    <font>
      <color rgb="FF000000"/>
      <sz val="11"/>
      <name val="Arial"/>
    </font>
    <font>
      <i/>
      <color rgb="FF595959"/>
      <sz val="10"/>
      <name val="Arial"/>
    </font>
    <font>
      <b/>
      <color rgb="FF000000"/>
      <sz val="12"/>
      <name val="Arial"/>
    </font>
    <font>
      <color rgb="FF000000"/>
      <sz val="10"/>
      <name val="Arial"/>
    </font>
    <font>
      <b/>
      <color rgb="FFFFFFFF"/>
      <sz val="11"/>
      <name val="Arial"/>
    </font>
  </fonts>
  <fills count="5">
    <fill>
      <patternFill patternType="none"/>
    </fill>
    <fill>
      <patternFill patternType="gray125"/>
    </fill>
    <fill>
      <patternFill patternType="solid">
        <fgColor rgb="FF1F3864"/>
      </patternFill>
    </fill>
    <fill>
      <patternFill patternType="solid">
        <fgColor rgb="FFFFF2CC"/>
      </patternFill>
    </fill>
    <fill>
      <patternFill patternType="solid">
        <fgColor rgb="FFD9E1F2"/>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24">
    <xf numFmtId="0" fontId="0" fillId="0" borderId="0" xfId="0"/>
    <xf numFmtId="0" fontId="1" fillId="2" borderId="0" xfId="0" applyFont="1" applyFill="1" applyAlignment="1">
      <alignment horizontal="center" vertical="center" wrapText="1"/>
    </xf>
    <xf numFmtId="0" fontId="2" fillId="0" borderId="0" xfId="0" applyFont="1" applyAlignment="1">
      <alignment horizontal="center" vertical="center"/>
    </xf>
    <xf numFmtId="0" fontId="3" fillId="0" borderId="0" xfId="0" applyFont="1" applyAlignment="1">
      <alignment horizontal="right" vertical="center" wrapText="1"/>
    </xf>
    <xf numFmtId="0" fontId="4" fillId="0" borderId="0" xfId="0" applyFont="1" applyAlignment="1">
      <alignment horizontal="right" vertical="center" wrapText="1"/>
    </xf>
    <xf numFmtId="0" fontId="5" fillId="0" borderId="0" xfId="0" applyFont="1" applyAlignment="1">
      <alignment horizontal="right" vertical="center"/>
    </xf>
    <xf numFmtId="0" fontId="6" fillId="0" borderId="0" xfId="0" applyFont="1" applyAlignment="1">
      <alignment horizontal="center" vertical="center"/>
    </xf>
    <xf numFmtId="0" fontId="7" fillId="0" borderId="0" xfId="0" applyFont="1" applyAlignment="1">
      <alignment horizontal="center" vertical="center"/>
    </xf>
    <xf numFmtId="0" fontId="8" fillId="0" borderId="0" xfId="0" applyFont="1" applyAlignment="1">
      <alignment horizontal="center" vertical="center"/>
    </xf>
    <xf numFmtId="164" fontId="9" fillId="3" borderId="1" xfId="0" applyNumberFormat="1" applyFont="1" applyFill="1" applyBorder="1" applyAlignment="1">
      <alignment horizontal="center" vertical="center"/>
    </xf>
    <xf numFmtId="0" fontId="10" fillId="0" borderId="0" xfId="0" applyFont="1" applyAlignment="1">
      <alignment horizontal="right" vertical="center" wrapText="1"/>
    </xf>
    <xf numFmtId="0" fontId="11" fillId="0" borderId="0" xfId="0" applyFont="1" applyAlignment="1">
      <alignment horizontal="right" vertical="center"/>
    </xf>
    <xf numFmtId="0" fontId="9" fillId="0" borderId="1" xfId="0" applyFont="1" applyBorder="1" applyAlignment="1">
      <alignment horizontal="right" vertical="center"/>
    </xf>
    <xf numFmtId="4" fontId="9" fillId="0" borderId="1" xfId="0" applyNumberFormat="1" applyFont="1" applyBorder="1" applyAlignment="1">
      <alignment horizontal="center" vertical="center"/>
    </xf>
    <xf numFmtId="0" fontId="12" fillId="0" borderId="1" xfId="0" applyFont="1" applyBorder="1" applyAlignment="1">
      <alignment horizontal="right" vertical="center"/>
    </xf>
    <xf numFmtId="0" fontId="8" fillId="0" borderId="1" xfId="0" applyFont="1" applyBorder="1" applyAlignment="1">
      <alignment horizontal="right" vertical="center"/>
    </xf>
    <xf numFmtId="0" fontId="13" fillId="2" borderId="1" xfId="0" applyFont="1" applyFill="1" applyBorder="1" applyAlignment="1">
      <alignment horizontal="center" vertical="center" wrapText="1"/>
    </xf>
    <xf numFmtId="0" fontId="9" fillId="3" borderId="1" xfId="0" applyFont="1" applyFill="1" applyBorder="1" applyAlignment="1">
      <alignment horizontal="right" vertical="center"/>
    </xf>
    <xf numFmtId="0" fontId="9" fillId="3" borderId="1" xfId="0" applyFont="1" applyFill="1" applyBorder="1" applyAlignment="1">
      <alignment horizontal="center" vertical="center"/>
    </xf>
    <xf numFmtId="4" fontId="9" fillId="3" borderId="1" xfId="0" applyNumberFormat="1" applyFont="1" applyFill="1" applyBorder="1" applyAlignment="1">
      <alignment horizontal="center" vertical="center"/>
    </xf>
    <xf numFmtId="1" fontId="9" fillId="0" borderId="1" xfId="0" applyNumberFormat="1" applyFont="1" applyBorder="1" applyAlignment="1">
      <alignment horizontal="center" vertical="center"/>
    </xf>
    <xf numFmtId="0" fontId="9" fillId="0" borderId="1" xfId="0" applyFont="1" applyBorder="1" applyAlignment="1">
      <alignment horizontal="center" vertical="center"/>
    </xf>
    <xf numFmtId="0" fontId="8" fillId="4" borderId="1" xfId="0" applyFont="1" applyFill="1" applyBorder="1" applyAlignment="1">
      <alignment horizontal="center" vertical="center"/>
    </xf>
    <xf numFmtId="4" fontId="8" fillId="4" borderId="1" xfId="0" applyNumberFormat="1" applyFont="1" applyFill="1" applyBorder="1" applyAlignment="1">
      <alignment horizontal="center" vertical="center"/>
    </xf>
  </cellXfs>
  <cellStyles count="1">
    <cellStyle name="Normal" xfId="0" builtinId="0"/>
  </cellStyles>
  <dxfs count="1">
    <dxf>
      <font>
        <b/>
        <color rgb="FFC0000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aam-web.com" TargetMode="External"/><Relationship Id="rId2" Type="http://schemas.openxmlformats.org/officeDocument/2006/relationships/hyperlink" Target="https://www.aam-web.com/templates" TargetMode="External"/><Relationship Id="rId3" Type="http://schemas.openxmlformats.org/officeDocument/2006/relationships/hyperlink" Target="https://www.aam-web.com/tools" TargetMode="External"/><Relationship Id="rId4" Type="http://schemas.openxmlformats.org/officeDocument/2006/relationships/hyperlink" Target="https://www.aam-web.com/practice" TargetMode="External"/><Relationship Id="rId5" Type="http://schemas.openxmlformats.org/officeDocument/2006/relationships/hyperlink" Target="https://www.aam-web.com" TargetMode="External"/><Relationship Id="rId6" Type="http://schemas.openxmlformats.org/officeDocument/2006/relationships/hyperlink" Target="https://www.aam-web.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8702A"/>
    <pageSetUpPr fitToPage="1"/>
  </sheetPr>
  <dimension ref="A1:A22"/>
  <sheetViews>
    <sheetView workbookViewId="0" rightToLeft="1" showGridLines="0"/>
  </sheetViews>
  <sheetFormatPr defaultRowHeight="15" outlineLevelRow="0" outlineLevelCol="0" x14ac:dyDescent="55"/>
  <cols>
    <col min="1" max="1" width="100" customWidth="1"/>
  </cols>
  <sheetData>
    <row r="1" ht="54" customHeight="1" spans="1:1" x14ac:dyDescent="0.25">
      <c r="A1" s="1" t="s">
        <v>0</v>
      </c>
    </row>
    <row r="2" ht="28" customHeight="1" spans="1:1" x14ac:dyDescent="0.25">
      <c r="A2" s="2" t="s">
        <v>1</v>
      </c>
    </row>
    <row r="4" spans="1:1" x14ac:dyDescent="0.25">
      <c r="A4" s="3" t="s">
        <v>2</v>
      </c>
    </row>
    <row r="5" ht="66" customHeight="1" spans="1:1" x14ac:dyDescent="0.25">
      <c r="A5" s="4" t="s">
        <v>3</v>
      </c>
    </row>
    <row r="7" spans="1:1" x14ac:dyDescent="0.25">
      <c r="A7" s="3" t="s">
        <v>4</v>
      </c>
    </row>
    <row r="8" spans="1:1" x14ac:dyDescent="0.25">
      <c r="A8" s="5" t="s">
        <v>5</v>
      </c>
    </row>
    <row r="9" spans="1:1" x14ac:dyDescent="0.25">
      <c r="A9" s="5" t="s">
        <v>6</v>
      </c>
    </row>
    <row r="10" spans="1:1" x14ac:dyDescent="0.25">
      <c r="A10" s="5" t="s">
        <v>7</v>
      </c>
    </row>
    <row r="11" spans="1:1" x14ac:dyDescent="0.25">
      <c r="A11" s="5" t="s">
        <v>8</v>
      </c>
    </row>
    <row r="13" spans="1:1" x14ac:dyDescent="0.25">
      <c r="A13" s="3" t="s">
        <v>9</v>
      </c>
    </row>
    <row r="14" spans="1:1" x14ac:dyDescent="0.25">
      <c r="A14" s="4" t="s">
        <v>10</v>
      </c>
    </row>
    <row r="15" ht="36" customHeight="1" spans="1:1" x14ac:dyDescent="0.25">
      <c r="A15" s="4" t="s">
        <v>11</v>
      </c>
    </row>
    <row r="16" spans="1:1" x14ac:dyDescent="0.25">
      <c r="A16" s="4" t="s">
        <v>12</v>
      </c>
    </row>
    <row r="17" ht="36" customHeight="1" spans="1:1" x14ac:dyDescent="0.25">
      <c r="A17" s="4" t="s">
        <v>13</v>
      </c>
    </row>
    <row r="19" spans="1:1" x14ac:dyDescent="0.25">
      <c r="A19" s="3" t="s">
        <v>14</v>
      </c>
    </row>
    <row r="20" ht="50" customHeight="1" spans="1:1" x14ac:dyDescent="0.25">
      <c r="A20" s="4" t="s">
        <v>15</v>
      </c>
    </row>
    <row r="22" ht="30" customHeight="1" spans="1:1" x14ac:dyDescent="0.25">
      <c r="A22" s="6" t="s">
        <v>16</v>
      </c>
    </row>
  </sheetData>
  <hyperlinks>
    <hyperlink ref="A2" r:id="rId1"/>
    <hyperlink ref="A8" r:id="rId2"/>
    <hyperlink ref="A9" r:id="rId3"/>
    <hyperlink ref="A10" r:id="rId4"/>
    <hyperlink ref="A11" r:id="rId5"/>
    <hyperlink ref="A22" r:id="rId6"/>
  </hyperlinks>
  <pageMargins left="0.7" right="0.7" top="0.75" bottom="0.75" header="0.3" footer="0.3"/>
  <pageSetup paperSize="9"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70"/>
  <sheetViews>
    <sheetView workbookViewId="0" rightToLeft="1" tabSelected="1" showGridLines="0"/>
  </sheetViews>
  <sheetFormatPr defaultRowHeight="15" outlineLevelRow="0" outlineLevelCol="0" x14ac:dyDescent="55"/>
  <cols>
    <col min="1" max="1" width="20" customWidth="1"/>
    <col min="2" max="2" width="12" customWidth="1"/>
    <col min="3" max="7" width="13" customWidth="1"/>
    <col min="8" max="8" width="10" customWidth="1"/>
    <col min="9" max="9" width="14" customWidth="1"/>
  </cols>
  <sheetData>
    <row r="1" spans="1:9" x14ac:dyDescent="0.25">
      <c r="A1" s="7" t="s">
        <v>17</v>
      </c>
      <c r="B1" s="7"/>
      <c r="C1" s="7"/>
      <c r="D1" s="7"/>
      <c r="E1" s="7"/>
      <c r="F1" s="7"/>
      <c r="G1" s="7"/>
      <c r="H1" s="7"/>
      <c r="I1" s="7"/>
    </row>
    <row r="2" spans="1:2" x14ac:dyDescent="0.25">
      <c r="A2" s="8" t="s">
        <v>18</v>
      </c>
      <c r="B2" s="9">
        <v>46326</v>
      </c>
    </row>
    <row r="3" ht="32" customHeight="1" spans="1:9" x14ac:dyDescent="0.25">
      <c r="A3" s="10" t="s">
        <v>19</v>
      </c>
      <c r="B3" s="10"/>
      <c r="C3" s="10"/>
      <c r="D3" s="10"/>
      <c r="E3" s="10"/>
      <c r="F3" s="10"/>
      <c r="G3" s="10"/>
      <c r="H3" s="10"/>
      <c r="I3" s="10"/>
    </row>
    <row r="4" spans="1:1" x14ac:dyDescent="0.25">
      <c r="A4" s="11" t="s">
        <v>20</v>
      </c>
    </row>
    <row r="5" spans="1:8" x14ac:dyDescent="0.25">
      <c r="A5" s="12" t="s">
        <v>21</v>
      </c>
      <c r="B5" s="13">
        <f>SUMIFS(G10:G69,H10:H69,0)</f>
      </c>
      <c r="C5" s="14" t="s">
        <v>22</v>
      </c>
      <c r="D5" s="14"/>
      <c r="E5" s="13">
        <f>SUMIFS(G10:G69,H10:H69,"&gt;=1",H10:H69,"&lt;=30")</f>
      </c>
      <c r="F5" s="14" t="s">
        <v>23</v>
      </c>
      <c r="G5" s="14"/>
      <c r="H5" s="13">
        <f>SUMIFS(G10:G69,H10:H69,"&gt;=31",H10:H69,"&lt;=60")</f>
      </c>
    </row>
    <row r="6" spans="1:8" x14ac:dyDescent="0.25">
      <c r="A6" s="12" t="s">
        <v>24</v>
      </c>
      <c r="B6" s="13">
        <f>SUMIFS(G10:G69,H10:H69,"&gt;=61",H10:H69,"&lt;=90")</f>
      </c>
      <c r="C6" s="14" t="s">
        <v>25</v>
      </c>
      <c r="D6" s="14"/>
      <c r="E6" s="13">
        <f>SUMIFS(G10:G69,H10:H69,"&gt;90")</f>
      </c>
      <c r="F6" s="15" t="s">
        <v>26</v>
      </c>
      <c r="G6" s="15"/>
      <c r="H6" s="13">
        <f>G70</f>
      </c>
    </row>
    <row r="9" ht="32" customHeight="1" spans="1:9" x14ac:dyDescent="0.25">
      <c r="A9" s="16" t="s">
        <v>27</v>
      </c>
      <c r="B9" s="16" t="s">
        <v>28</v>
      </c>
      <c r="C9" s="16" t="s">
        <v>29</v>
      </c>
      <c r="D9" s="16" t="s">
        <v>30</v>
      </c>
      <c r="E9" s="16" t="s">
        <v>31</v>
      </c>
      <c r="F9" s="16" t="s">
        <v>32</v>
      </c>
      <c r="G9" s="16" t="s">
        <v>33</v>
      </c>
      <c r="H9" s="16" t="s">
        <v>34</v>
      </c>
      <c r="I9" s="16" t="s">
        <v>35</v>
      </c>
    </row>
    <row r="10" spans="1:9" x14ac:dyDescent="0.25">
      <c r="A10" s="17" t="s">
        <v>36</v>
      </c>
      <c r="B10" s="18" t="s">
        <v>37</v>
      </c>
      <c r="C10" s="9">
        <v>46254</v>
      </c>
      <c r="D10" s="9">
        <v>46284</v>
      </c>
      <c r="E10" s="19">
        <v>8500</v>
      </c>
      <c r="F10" s="19">
        <v>4200</v>
      </c>
      <c r="G10" s="13">
        <f>IF(E10="","",E10-N(F10))</f>
      </c>
      <c r="H10" s="20">
        <f>IF(E10="","",IF(G10&lt;=0,0,MAX(0,$B$2-D10)))</f>
      </c>
      <c r="I10" s="21">
        <f>IF(E10="","",IF(G10&lt;=0,"مسدد",IF(H10&gt;0,"متأخر","لم يحل بعد")))</f>
      </c>
    </row>
    <row r="11" spans="1:9" x14ac:dyDescent="0.25">
      <c r="A11" s="17" t="s">
        <v>38</v>
      </c>
      <c r="B11" s="18" t="s">
        <v>39</v>
      </c>
      <c r="C11" s="9">
        <v>46270</v>
      </c>
      <c r="D11" s="9">
        <v>46300</v>
      </c>
      <c r="E11" s="19">
        <v>15200</v>
      </c>
      <c r="F11" s="19">
        <v>0</v>
      </c>
      <c r="G11" s="13">
        <f>IF(E11="","",E11-N(F11))</f>
      </c>
      <c r="H11" s="20">
        <f>IF(E11="","",IF(G11&lt;=0,0,MAX(0,$B$2-D11)))</f>
      </c>
      <c r="I11" s="21">
        <f>IF(E11="","",IF(G11&lt;=0,"مسدد",IF(H11&gt;0,"متأخر","لم يحل بعد")))</f>
      </c>
    </row>
    <row r="12" spans="1:9" x14ac:dyDescent="0.25">
      <c r="A12" s="17" t="s">
        <v>40</v>
      </c>
      <c r="B12" s="18" t="s">
        <v>41</v>
      </c>
      <c r="C12" s="9">
        <v>46293</v>
      </c>
      <c r="D12" s="9">
        <v>46323</v>
      </c>
      <c r="E12" s="19">
        <v>6400</v>
      </c>
      <c r="F12" s="19">
        <v>6400</v>
      </c>
      <c r="G12" s="13">
        <f>IF(E12="","",E12-N(F12))</f>
      </c>
      <c r="H12" s="20">
        <f>IF(E12="","",IF(G12&lt;=0,0,MAX(0,$B$2-D12)))</f>
      </c>
      <c r="I12" s="21">
        <f>IF(E12="","",IF(G12&lt;=0,"مسدد",IF(H12&gt;0,"متأخر","لم يحل بعد")))</f>
      </c>
    </row>
    <row r="13" spans="1:9" x14ac:dyDescent="0.25">
      <c r="A13" s="17" t="s">
        <v>36</v>
      </c>
      <c r="B13" s="18" t="s">
        <v>42</v>
      </c>
      <c r="C13" s="9">
        <v>46307</v>
      </c>
      <c r="D13" s="9">
        <v>46337</v>
      </c>
      <c r="E13" s="19">
        <v>21888</v>
      </c>
      <c r="F13" s="19">
        <v>10000</v>
      </c>
      <c r="G13" s="13">
        <f>IF(E13="","",E13-N(F13))</f>
      </c>
      <c r="H13" s="20">
        <f>IF(E13="","",IF(G13&lt;=0,0,MAX(0,$B$2-D13)))</f>
      </c>
      <c r="I13" s="21">
        <f>IF(E13="","",IF(G13&lt;=0,"مسدد",IF(H13&gt;0,"متأخر","لم يحل بعد")))</f>
      </c>
    </row>
    <row r="14" spans="1:9" x14ac:dyDescent="0.25">
      <c r="A14" s="17" t="s">
        <v>43</v>
      </c>
      <c r="B14" s="18" t="s">
        <v>44</v>
      </c>
      <c r="C14" s="9">
        <v>46188</v>
      </c>
      <c r="D14" s="9">
        <v>46218</v>
      </c>
      <c r="E14" s="19">
        <v>3900</v>
      </c>
      <c r="F14" s="19">
        <v>500</v>
      </c>
      <c r="G14" s="13">
        <f>IF(E14="","",E14-N(F14))</f>
      </c>
      <c r="H14" s="20">
        <f>IF(E14="","",IF(G14&lt;=0,0,MAX(0,$B$2-D14)))</f>
      </c>
      <c r="I14" s="21">
        <f>IF(E14="","",IF(G14&lt;=0,"مسدد",IF(H14&gt;0,"متأخر","لم يحل بعد")))</f>
      </c>
    </row>
    <row r="15" spans="1:9" x14ac:dyDescent="0.25">
      <c r="A15" s="17" t="s">
        <v>45</v>
      </c>
      <c r="B15" s="18" t="s">
        <v>46</v>
      </c>
      <c r="C15" s="9">
        <v>46313</v>
      </c>
      <c r="D15" s="9">
        <v>46343</v>
      </c>
      <c r="E15" s="19">
        <v>9700</v>
      </c>
      <c r="F15" s="19">
        <v>0</v>
      </c>
      <c r="G15" s="13">
        <f>IF(E15="","",E15-N(F15))</f>
      </c>
      <c r="H15" s="20">
        <f>IF(E15="","",IF(G15&lt;=0,0,MAX(0,$B$2-D15)))</f>
      </c>
      <c r="I15" s="21">
        <f>IF(E15="","",IF(G15&lt;=0,"مسدد",IF(H15&gt;0,"متأخر","لم يحل بعد")))</f>
      </c>
    </row>
    <row r="16" spans="1:9" x14ac:dyDescent="0.25">
      <c r="A16" s="17"/>
      <c r="B16" s="18"/>
      <c r="C16" s="9"/>
      <c r="D16" s="9"/>
      <c r="E16" s="19"/>
      <c r="F16" s="19"/>
      <c r="G16" s="13">
        <f>IF(E16="","",E16-N(F16))</f>
      </c>
      <c r="H16" s="20">
        <f>IF(E16="","",IF(G16&lt;=0,0,MAX(0,$B$2-D16)))</f>
      </c>
      <c r="I16" s="21">
        <f>IF(E16="","",IF(G16&lt;=0,"مسدد",IF(H16&gt;0,"متأخر","لم يحل بعد")))</f>
      </c>
    </row>
    <row r="17" spans="1:9" x14ac:dyDescent="0.25">
      <c r="A17" s="17"/>
      <c r="B17" s="18"/>
      <c r="C17" s="9"/>
      <c r="D17" s="9"/>
      <c r="E17" s="19"/>
      <c r="F17" s="19"/>
      <c r="G17" s="13">
        <f>IF(E17="","",E17-N(F17))</f>
      </c>
      <c r="H17" s="20">
        <f>IF(E17="","",IF(G17&lt;=0,0,MAX(0,$B$2-D17)))</f>
      </c>
      <c r="I17" s="21">
        <f>IF(E17="","",IF(G17&lt;=0,"مسدد",IF(H17&gt;0,"متأخر","لم يحل بعد")))</f>
      </c>
    </row>
    <row r="18" spans="1:9" x14ac:dyDescent="0.25">
      <c r="A18" s="17"/>
      <c r="B18" s="18"/>
      <c r="C18" s="9"/>
      <c r="D18" s="9"/>
      <c r="E18" s="19"/>
      <c r="F18" s="19"/>
      <c r="G18" s="13">
        <f>IF(E18="","",E18-N(F18))</f>
      </c>
      <c r="H18" s="20">
        <f>IF(E18="","",IF(G18&lt;=0,0,MAX(0,$B$2-D18)))</f>
      </c>
      <c r="I18" s="21">
        <f>IF(E18="","",IF(G18&lt;=0,"مسدد",IF(H18&gt;0,"متأخر","لم يحل بعد")))</f>
      </c>
    </row>
    <row r="19" spans="1:9" x14ac:dyDescent="0.25">
      <c r="A19" s="17"/>
      <c r="B19" s="18"/>
      <c r="C19" s="9"/>
      <c r="D19" s="9"/>
      <c r="E19" s="19"/>
      <c r="F19" s="19"/>
      <c r="G19" s="13">
        <f>IF(E19="","",E19-N(F19))</f>
      </c>
      <c r="H19" s="20">
        <f>IF(E19="","",IF(G19&lt;=0,0,MAX(0,$B$2-D19)))</f>
      </c>
      <c r="I19" s="21">
        <f>IF(E19="","",IF(G19&lt;=0,"مسدد",IF(H19&gt;0,"متأخر","لم يحل بعد")))</f>
      </c>
    </row>
    <row r="20" spans="1:9" x14ac:dyDescent="0.25">
      <c r="A20" s="17"/>
      <c r="B20" s="18"/>
      <c r="C20" s="9"/>
      <c r="D20" s="9"/>
      <c r="E20" s="19"/>
      <c r="F20" s="19"/>
      <c r="G20" s="13">
        <f>IF(E20="","",E20-N(F20))</f>
      </c>
      <c r="H20" s="20">
        <f>IF(E20="","",IF(G20&lt;=0,0,MAX(0,$B$2-D20)))</f>
      </c>
      <c r="I20" s="21">
        <f>IF(E20="","",IF(G20&lt;=0,"مسدد",IF(H20&gt;0,"متأخر","لم يحل بعد")))</f>
      </c>
    </row>
    <row r="21" spans="1:9" x14ac:dyDescent="0.25">
      <c r="A21" s="17"/>
      <c r="B21" s="18"/>
      <c r="C21" s="9"/>
      <c r="D21" s="9"/>
      <c r="E21" s="19"/>
      <c r="F21" s="19"/>
      <c r="G21" s="13">
        <f>IF(E21="","",E21-N(F21))</f>
      </c>
      <c r="H21" s="20">
        <f>IF(E21="","",IF(G21&lt;=0,0,MAX(0,$B$2-D21)))</f>
      </c>
      <c r="I21" s="21">
        <f>IF(E21="","",IF(G21&lt;=0,"مسدد",IF(H21&gt;0,"متأخر","لم يحل بعد")))</f>
      </c>
    </row>
    <row r="22" spans="1:9" x14ac:dyDescent="0.25">
      <c r="A22" s="17"/>
      <c r="B22" s="18"/>
      <c r="C22" s="9"/>
      <c r="D22" s="9"/>
      <c r="E22" s="19"/>
      <c r="F22" s="19"/>
      <c r="G22" s="13">
        <f>IF(E22="","",E22-N(F22))</f>
      </c>
      <c r="H22" s="20">
        <f>IF(E22="","",IF(G22&lt;=0,0,MAX(0,$B$2-D22)))</f>
      </c>
      <c r="I22" s="21">
        <f>IF(E22="","",IF(G22&lt;=0,"مسدد",IF(H22&gt;0,"متأخر","لم يحل بعد")))</f>
      </c>
    </row>
    <row r="23" spans="1:9" x14ac:dyDescent="0.25">
      <c r="A23" s="17"/>
      <c r="B23" s="18"/>
      <c r="C23" s="9"/>
      <c r="D23" s="9"/>
      <c r="E23" s="19"/>
      <c r="F23" s="19"/>
      <c r="G23" s="13">
        <f>IF(E23="","",E23-N(F23))</f>
      </c>
      <c r="H23" s="20">
        <f>IF(E23="","",IF(G23&lt;=0,0,MAX(0,$B$2-D23)))</f>
      </c>
      <c r="I23" s="21">
        <f>IF(E23="","",IF(G23&lt;=0,"مسدد",IF(H23&gt;0,"متأخر","لم يحل بعد")))</f>
      </c>
    </row>
    <row r="24" spans="1:9" x14ac:dyDescent="0.25">
      <c r="A24" s="17"/>
      <c r="B24" s="18"/>
      <c r="C24" s="9"/>
      <c r="D24" s="9"/>
      <c r="E24" s="19"/>
      <c r="F24" s="19"/>
      <c r="G24" s="13">
        <f>IF(E24="","",E24-N(F24))</f>
      </c>
      <c r="H24" s="20">
        <f>IF(E24="","",IF(G24&lt;=0,0,MAX(0,$B$2-D24)))</f>
      </c>
      <c r="I24" s="21">
        <f>IF(E24="","",IF(G24&lt;=0,"مسدد",IF(H24&gt;0,"متأخر","لم يحل بعد")))</f>
      </c>
    </row>
    <row r="25" spans="1:9" x14ac:dyDescent="0.25">
      <c r="A25" s="17"/>
      <c r="B25" s="18"/>
      <c r="C25" s="9"/>
      <c r="D25" s="9"/>
      <c r="E25" s="19"/>
      <c r="F25" s="19"/>
      <c r="G25" s="13">
        <f>IF(E25="","",E25-N(F25))</f>
      </c>
      <c r="H25" s="20">
        <f>IF(E25="","",IF(G25&lt;=0,0,MAX(0,$B$2-D25)))</f>
      </c>
      <c r="I25" s="21">
        <f>IF(E25="","",IF(G25&lt;=0,"مسدد",IF(H25&gt;0,"متأخر","لم يحل بعد")))</f>
      </c>
    </row>
    <row r="26" spans="1:9" x14ac:dyDescent="0.25">
      <c r="A26" s="17"/>
      <c r="B26" s="18"/>
      <c r="C26" s="9"/>
      <c r="D26" s="9"/>
      <c r="E26" s="19"/>
      <c r="F26" s="19"/>
      <c r="G26" s="13">
        <f>IF(E26="","",E26-N(F26))</f>
      </c>
      <c r="H26" s="20">
        <f>IF(E26="","",IF(G26&lt;=0,0,MAX(0,$B$2-D26)))</f>
      </c>
      <c r="I26" s="21">
        <f>IF(E26="","",IF(G26&lt;=0,"مسدد",IF(H26&gt;0,"متأخر","لم يحل بعد")))</f>
      </c>
    </row>
    <row r="27" spans="1:9" x14ac:dyDescent="0.25">
      <c r="A27" s="17"/>
      <c r="B27" s="18"/>
      <c r="C27" s="9"/>
      <c r="D27" s="9"/>
      <c r="E27" s="19"/>
      <c r="F27" s="19"/>
      <c r="G27" s="13">
        <f>IF(E27="","",E27-N(F27))</f>
      </c>
      <c r="H27" s="20">
        <f>IF(E27="","",IF(G27&lt;=0,0,MAX(0,$B$2-D27)))</f>
      </c>
      <c r="I27" s="21">
        <f>IF(E27="","",IF(G27&lt;=0,"مسدد",IF(H27&gt;0,"متأخر","لم يحل بعد")))</f>
      </c>
    </row>
    <row r="28" spans="1:9" x14ac:dyDescent="0.25">
      <c r="A28" s="17"/>
      <c r="B28" s="18"/>
      <c r="C28" s="9"/>
      <c r="D28" s="9"/>
      <c r="E28" s="19"/>
      <c r="F28" s="19"/>
      <c r="G28" s="13">
        <f>IF(E28="","",E28-N(F28))</f>
      </c>
      <c r="H28" s="20">
        <f>IF(E28="","",IF(G28&lt;=0,0,MAX(0,$B$2-D28)))</f>
      </c>
      <c r="I28" s="21">
        <f>IF(E28="","",IF(G28&lt;=0,"مسدد",IF(H28&gt;0,"متأخر","لم يحل بعد")))</f>
      </c>
    </row>
    <row r="29" spans="1:9" x14ac:dyDescent="0.25">
      <c r="A29" s="17"/>
      <c r="B29" s="18"/>
      <c r="C29" s="9"/>
      <c r="D29" s="9"/>
      <c r="E29" s="19"/>
      <c r="F29" s="19"/>
      <c r="G29" s="13">
        <f>IF(E29="","",E29-N(F29))</f>
      </c>
      <c r="H29" s="20">
        <f>IF(E29="","",IF(G29&lt;=0,0,MAX(0,$B$2-D29)))</f>
      </c>
      <c r="I29" s="21">
        <f>IF(E29="","",IF(G29&lt;=0,"مسدد",IF(H29&gt;0,"متأخر","لم يحل بعد")))</f>
      </c>
    </row>
    <row r="30" spans="1:9" x14ac:dyDescent="0.25">
      <c r="A30" s="17"/>
      <c r="B30" s="18"/>
      <c r="C30" s="9"/>
      <c r="D30" s="9"/>
      <c r="E30" s="19"/>
      <c r="F30" s="19"/>
      <c r="G30" s="13">
        <f>IF(E30="","",E30-N(F30))</f>
      </c>
      <c r="H30" s="20">
        <f>IF(E30="","",IF(G30&lt;=0,0,MAX(0,$B$2-D30)))</f>
      </c>
      <c r="I30" s="21">
        <f>IF(E30="","",IF(G30&lt;=0,"مسدد",IF(H30&gt;0,"متأخر","لم يحل بعد")))</f>
      </c>
    </row>
    <row r="31" spans="1:9" x14ac:dyDescent="0.25">
      <c r="A31" s="17"/>
      <c r="B31" s="18"/>
      <c r="C31" s="9"/>
      <c r="D31" s="9"/>
      <c r="E31" s="19"/>
      <c r="F31" s="19"/>
      <c r="G31" s="13">
        <f>IF(E31="","",E31-N(F31))</f>
      </c>
      <c r="H31" s="20">
        <f>IF(E31="","",IF(G31&lt;=0,0,MAX(0,$B$2-D31)))</f>
      </c>
      <c r="I31" s="21">
        <f>IF(E31="","",IF(G31&lt;=0,"مسدد",IF(H31&gt;0,"متأخر","لم يحل بعد")))</f>
      </c>
    </row>
    <row r="32" spans="1:9" x14ac:dyDescent="0.25">
      <c r="A32" s="17"/>
      <c r="B32" s="18"/>
      <c r="C32" s="9"/>
      <c r="D32" s="9"/>
      <c r="E32" s="19"/>
      <c r="F32" s="19"/>
      <c r="G32" s="13">
        <f>IF(E32="","",E32-N(F32))</f>
      </c>
      <c r="H32" s="20">
        <f>IF(E32="","",IF(G32&lt;=0,0,MAX(0,$B$2-D32)))</f>
      </c>
      <c r="I32" s="21">
        <f>IF(E32="","",IF(G32&lt;=0,"مسدد",IF(H32&gt;0,"متأخر","لم يحل بعد")))</f>
      </c>
    </row>
    <row r="33" spans="1:9" x14ac:dyDescent="0.25">
      <c r="A33" s="17"/>
      <c r="B33" s="18"/>
      <c r="C33" s="9"/>
      <c r="D33" s="9"/>
      <c r="E33" s="19"/>
      <c r="F33" s="19"/>
      <c r="G33" s="13">
        <f>IF(E33="","",E33-N(F33))</f>
      </c>
      <c r="H33" s="20">
        <f>IF(E33="","",IF(G33&lt;=0,0,MAX(0,$B$2-D33)))</f>
      </c>
      <c r="I33" s="21">
        <f>IF(E33="","",IF(G33&lt;=0,"مسدد",IF(H33&gt;0,"متأخر","لم يحل بعد")))</f>
      </c>
    </row>
    <row r="34" spans="1:9" x14ac:dyDescent="0.25">
      <c r="A34" s="17"/>
      <c r="B34" s="18"/>
      <c r="C34" s="9"/>
      <c r="D34" s="9"/>
      <c r="E34" s="19"/>
      <c r="F34" s="19"/>
      <c r="G34" s="13">
        <f>IF(E34="","",E34-N(F34))</f>
      </c>
      <c r="H34" s="20">
        <f>IF(E34="","",IF(G34&lt;=0,0,MAX(0,$B$2-D34)))</f>
      </c>
      <c r="I34" s="21">
        <f>IF(E34="","",IF(G34&lt;=0,"مسدد",IF(H34&gt;0,"متأخر","لم يحل بعد")))</f>
      </c>
    </row>
    <row r="35" spans="1:9" x14ac:dyDescent="0.25">
      <c r="A35" s="17"/>
      <c r="B35" s="18"/>
      <c r="C35" s="9"/>
      <c r="D35" s="9"/>
      <c r="E35" s="19"/>
      <c r="F35" s="19"/>
      <c r="G35" s="13">
        <f>IF(E35="","",E35-N(F35))</f>
      </c>
      <c r="H35" s="20">
        <f>IF(E35="","",IF(G35&lt;=0,0,MAX(0,$B$2-D35)))</f>
      </c>
      <c r="I35" s="21">
        <f>IF(E35="","",IF(G35&lt;=0,"مسدد",IF(H35&gt;0,"متأخر","لم يحل بعد")))</f>
      </c>
    </row>
    <row r="36" spans="1:9" x14ac:dyDescent="0.25">
      <c r="A36" s="17"/>
      <c r="B36" s="18"/>
      <c r="C36" s="9"/>
      <c r="D36" s="9"/>
      <c r="E36" s="19"/>
      <c r="F36" s="19"/>
      <c r="G36" s="13">
        <f>IF(E36="","",E36-N(F36))</f>
      </c>
      <c r="H36" s="20">
        <f>IF(E36="","",IF(G36&lt;=0,0,MAX(0,$B$2-D36)))</f>
      </c>
      <c r="I36" s="21">
        <f>IF(E36="","",IF(G36&lt;=0,"مسدد",IF(H36&gt;0,"متأخر","لم يحل بعد")))</f>
      </c>
    </row>
    <row r="37" spans="1:9" x14ac:dyDescent="0.25">
      <c r="A37" s="17"/>
      <c r="B37" s="18"/>
      <c r="C37" s="9"/>
      <c r="D37" s="9"/>
      <c r="E37" s="19"/>
      <c r="F37" s="19"/>
      <c r="G37" s="13">
        <f>IF(E37="","",E37-N(F37))</f>
      </c>
      <c r="H37" s="20">
        <f>IF(E37="","",IF(G37&lt;=0,0,MAX(0,$B$2-D37)))</f>
      </c>
      <c r="I37" s="21">
        <f>IF(E37="","",IF(G37&lt;=0,"مسدد",IF(H37&gt;0,"متأخر","لم يحل بعد")))</f>
      </c>
    </row>
    <row r="38" spans="1:9" x14ac:dyDescent="0.25">
      <c r="A38" s="17"/>
      <c r="B38" s="18"/>
      <c r="C38" s="9"/>
      <c r="D38" s="9"/>
      <c r="E38" s="19"/>
      <c r="F38" s="19"/>
      <c r="G38" s="13">
        <f>IF(E38="","",E38-N(F38))</f>
      </c>
      <c r="H38" s="20">
        <f>IF(E38="","",IF(G38&lt;=0,0,MAX(0,$B$2-D38)))</f>
      </c>
      <c r="I38" s="21">
        <f>IF(E38="","",IF(G38&lt;=0,"مسدد",IF(H38&gt;0,"متأخر","لم يحل بعد")))</f>
      </c>
    </row>
    <row r="39" spans="1:9" x14ac:dyDescent="0.25">
      <c r="A39" s="17"/>
      <c r="B39" s="18"/>
      <c r="C39" s="9"/>
      <c r="D39" s="9"/>
      <c r="E39" s="19"/>
      <c r="F39" s="19"/>
      <c r="G39" s="13">
        <f>IF(E39="","",E39-N(F39))</f>
      </c>
      <c r="H39" s="20">
        <f>IF(E39="","",IF(G39&lt;=0,0,MAX(0,$B$2-D39)))</f>
      </c>
      <c r="I39" s="21">
        <f>IF(E39="","",IF(G39&lt;=0,"مسدد",IF(H39&gt;0,"متأخر","لم يحل بعد")))</f>
      </c>
    </row>
    <row r="40" spans="1:9" x14ac:dyDescent="0.25">
      <c r="A40" s="17"/>
      <c r="B40" s="18"/>
      <c r="C40" s="9"/>
      <c r="D40" s="9"/>
      <c r="E40" s="19"/>
      <c r="F40" s="19"/>
      <c r="G40" s="13">
        <f>IF(E40="","",E40-N(F40))</f>
      </c>
      <c r="H40" s="20">
        <f>IF(E40="","",IF(G40&lt;=0,0,MAX(0,$B$2-D40)))</f>
      </c>
      <c r="I40" s="21">
        <f>IF(E40="","",IF(G40&lt;=0,"مسدد",IF(H40&gt;0,"متأخر","لم يحل بعد")))</f>
      </c>
    </row>
    <row r="41" spans="1:9" x14ac:dyDescent="0.25">
      <c r="A41" s="17"/>
      <c r="B41" s="18"/>
      <c r="C41" s="9"/>
      <c r="D41" s="9"/>
      <c r="E41" s="19"/>
      <c r="F41" s="19"/>
      <c r="G41" s="13">
        <f>IF(E41="","",E41-N(F41))</f>
      </c>
      <c r="H41" s="20">
        <f>IF(E41="","",IF(G41&lt;=0,0,MAX(0,$B$2-D41)))</f>
      </c>
      <c r="I41" s="21">
        <f>IF(E41="","",IF(G41&lt;=0,"مسدد",IF(H41&gt;0,"متأخر","لم يحل بعد")))</f>
      </c>
    </row>
    <row r="42" spans="1:9" x14ac:dyDescent="0.25">
      <c r="A42" s="17"/>
      <c r="B42" s="18"/>
      <c r="C42" s="9"/>
      <c r="D42" s="9"/>
      <c r="E42" s="19"/>
      <c r="F42" s="19"/>
      <c r="G42" s="13">
        <f>IF(E42="","",E42-N(F42))</f>
      </c>
      <c r="H42" s="20">
        <f>IF(E42="","",IF(G42&lt;=0,0,MAX(0,$B$2-D42)))</f>
      </c>
      <c r="I42" s="21">
        <f>IF(E42="","",IF(G42&lt;=0,"مسدد",IF(H42&gt;0,"متأخر","لم يحل بعد")))</f>
      </c>
    </row>
    <row r="43" spans="1:9" x14ac:dyDescent="0.25">
      <c r="A43" s="17"/>
      <c r="B43" s="18"/>
      <c r="C43" s="9"/>
      <c r="D43" s="9"/>
      <c r="E43" s="19"/>
      <c r="F43" s="19"/>
      <c r="G43" s="13">
        <f>IF(E43="","",E43-N(F43))</f>
      </c>
      <c r="H43" s="20">
        <f>IF(E43="","",IF(G43&lt;=0,0,MAX(0,$B$2-D43)))</f>
      </c>
      <c r="I43" s="21">
        <f>IF(E43="","",IF(G43&lt;=0,"مسدد",IF(H43&gt;0,"متأخر","لم يحل بعد")))</f>
      </c>
    </row>
    <row r="44" spans="1:9" x14ac:dyDescent="0.25">
      <c r="A44" s="17"/>
      <c r="B44" s="18"/>
      <c r="C44" s="9"/>
      <c r="D44" s="9"/>
      <c r="E44" s="19"/>
      <c r="F44" s="19"/>
      <c r="G44" s="13">
        <f>IF(E44="","",E44-N(F44))</f>
      </c>
      <c r="H44" s="20">
        <f>IF(E44="","",IF(G44&lt;=0,0,MAX(0,$B$2-D44)))</f>
      </c>
      <c r="I44" s="21">
        <f>IF(E44="","",IF(G44&lt;=0,"مسدد",IF(H44&gt;0,"متأخر","لم يحل بعد")))</f>
      </c>
    </row>
    <row r="45" spans="1:9" x14ac:dyDescent="0.25">
      <c r="A45" s="17"/>
      <c r="B45" s="18"/>
      <c r="C45" s="9"/>
      <c r="D45" s="9"/>
      <c r="E45" s="19"/>
      <c r="F45" s="19"/>
      <c r="G45" s="13">
        <f>IF(E45="","",E45-N(F45))</f>
      </c>
      <c r="H45" s="20">
        <f>IF(E45="","",IF(G45&lt;=0,0,MAX(0,$B$2-D45)))</f>
      </c>
      <c r="I45" s="21">
        <f>IF(E45="","",IF(G45&lt;=0,"مسدد",IF(H45&gt;0,"متأخر","لم يحل بعد")))</f>
      </c>
    </row>
    <row r="46" spans="1:9" x14ac:dyDescent="0.25">
      <c r="A46" s="17"/>
      <c r="B46" s="18"/>
      <c r="C46" s="9"/>
      <c r="D46" s="9"/>
      <c r="E46" s="19"/>
      <c r="F46" s="19"/>
      <c r="G46" s="13">
        <f>IF(E46="","",E46-N(F46))</f>
      </c>
      <c r="H46" s="20">
        <f>IF(E46="","",IF(G46&lt;=0,0,MAX(0,$B$2-D46)))</f>
      </c>
      <c r="I46" s="21">
        <f>IF(E46="","",IF(G46&lt;=0,"مسدد",IF(H46&gt;0,"متأخر","لم يحل بعد")))</f>
      </c>
    </row>
    <row r="47" spans="1:9" x14ac:dyDescent="0.25">
      <c r="A47" s="17"/>
      <c r="B47" s="18"/>
      <c r="C47" s="9"/>
      <c r="D47" s="9"/>
      <c r="E47" s="19"/>
      <c r="F47" s="19"/>
      <c r="G47" s="13">
        <f>IF(E47="","",E47-N(F47))</f>
      </c>
      <c r="H47" s="20">
        <f>IF(E47="","",IF(G47&lt;=0,0,MAX(0,$B$2-D47)))</f>
      </c>
      <c r="I47" s="21">
        <f>IF(E47="","",IF(G47&lt;=0,"مسدد",IF(H47&gt;0,"متأخر","لم يحل بعد")))</f>
      </c>
    </row>
    <row r="48" spans="1:9" x14ac:dyDescent="0.25">
      <c r="A48" s="17"/>
      <c r="B48" s="18"/>
      <c r="C48" s="9"/>
      <c r="D48" s="9"/>
      <c r="E48" s="19"/>
      <c r="F48" s="19"/>
      <c r="G48" s="13">
        <f>IF(E48="","",E48-N(F48))</f>
      </c>
      <c r="H48" s="20">
        <f>IF(E48="","",IF(G48&lt;=0,0,MAX(0,$B$2-D48)))</f>
      </c>
      <c r="I48" s="21">
        <f>IF(E48="","",IF(G48&lt;=0,"مسدد",IF(H48&gt;0,"متأخر","لم يحل بعد")))</f>
      </c>
    </row>
    <row r="49" spans="1:9" x14ac:dyDescent="0.25">
      <c r="A49" s="17"/>
      <c r="B49" s="18"/>
      <c r="C49" s="9"/>
      <c r="D49" s="9"/>
      <c r="E49" s="19"/>
      <c r="F49" s="19"/>
      <c r="G49" s="13">
        <f>IF(E49="","",E49-N(F49))</f>
      </c>
      <c r="H49" s="20">
        <f>IF(E49="","",IF(G49&lt;=0,0,MAX(0,$B$2-D49)))</f>
      </c>
      <c r="I49" s="21">
        <f>IF(E49="","",IF(G49&lt;=0,"مسدد",IF(H49&gt;0,"متأخر","لم يحل بعد")))</f>
      </c>
    </row>
    <row r="50" spans="1:9" x14ac:dyDescent="0.25">
      <c r="A50" s="17"/>
      <c r="B50" s="18"/>
      <c r="C50" s="9"/>
      <c r="D50" s="9"/>
      <c r="E50" s="19"/>
      <c r="F50" s="19"/>
      <c r="G50" s="13">
        <f>IF(E50="","",E50-N(F50))</f>
      </c>
      <c r="H50" s="20">
        <f>IF(E50="","",IF(G50&lt;=0,0,MAX(0,$B$2-D50)))</f>
      </c>
      <c r="I50" s="21">
        <f>IF(E50="","",IF(G50&lt;=0,"مسدد",IF(H50&gt;0,"متأخر","لم يحل بعد")))</f>
      </c>
    </row>
    <row r="51" spans="1:9" x14ac:dyDescent="0.25">
      <c r="A51" s="17"/>
      <c r="B51" s="18"/>
      <c r="C51" s="9"/>
      <c r="D51" s="9"/>
      <c r="E51" s="19"/>
      <c r="F51" s="19"/>
      <c r="G51" s="13">
        <f>IF(E51="","",E51-N(F51))</f>
      </c>
      <c r="H51" s="20">
        <f>IF(E51="","",IF(G51&lt;=0,0,MAX(0,$B$2-D51)))</f>
      </c>
      <c r="I51" s="21">
        <f>IF(E51="","",IF(G51&lt;=0,"مسدد",IF(H51&gt;0,"متأخر","لم يحل بعد")))</f>
      </c>
    </row>
    <row r="52" spans="1:9" x14ac:dyDescent="0.25">
      <c r="A52" s="17"/>
      <c r="B52" s="18"/>
      <c r="C52" s="9"/>
      <c r="D52" s="9"/>
      <c r="E52" s="19"/>
      <c r="F52" s="19"/>
      <c r="G52" s="13">
        <f>IF(E52="","",E52-N(F52))</f>
      </c>
      <c r="H52" s="20">
        <f>IF(E52="","",IF(G52&lt;=0,0,MAX(0,$B$2-D52)))</f>
      </c>
      <c r="I52" s="21">
        <f>IF(E52="","",IF(G52&lt;=0,"مسدد",IF(H52&gt;0,"متأخر","لم يحل بعد")))</f>
      </c>
    </row>
    <row r="53" spans="1:9" x14ac:dyDescent="0.25">
      <c r="A53" s="17"/>
      <c r="B53" s="18"/>
      <c r="C53" s="9"/>
      <c r="D53" s="9"/>
      <c r="E53" s="19"/>
      <c r="F53" s="19"/>
      <c r="G53" s="13">
        <f>IF(E53="","",E53-N(F53))</f>
      </c>
      <c r="H53" s="20">
        <f>IF(E53="","",IF(G53&lt;=0,0,MAX(0,$B$2-D53)))</f>
      </c>
      <c r="I53" s="21">
        <f>IF(E53="","",IF(G53&lt;=0,"مسدد",IF(H53&gt;0,"متأخر","لم يحل بعد")))</f>
      </c>
    </row>
    <row r="54" spans="1:9" x14ac:dyDescent="0.25">
      <c r="A54" s="17"/>
      <c r="B54" s="18"/>
      <c r="C54" s="9"/>
      <c r="D54" s="9"/>
      <c r="E54" s="19"/>
      <c r="F54" s="19"/>
      <c r="G54" s="13">
        <f>IF(E54="","",E54-N(F54))</f>
      </c>
      <c r="H54" s="20">
        <f>IF(E54="","",IF(G54&lt;=0,0,MAX(0,$B$2-D54)))</f>
      </c>
      <c r="I54" s="21">
        <f>IF(E54="","",IF(G54&lt;=0,"مسدد",IF(H54&gt;0,"متأخر","لم يحل بعد")))</f>
      </c>
    </row>
    <row r="55" spans="1:9" x14ac:dyDescent="0.25">
      <c r="A55" s="17"/>
      <c r="B55" s="18"/>
      <c r="C55" s="9"/>
      <c r="D55" s="9"/>
      <c r="E55" s="19"/>
      <c r="F55" s="19"/>
      <c r="G55" s="13">
        <f>IF(E55="","",E55-N(F55))</f>
      </c>
      <c r="H55" s="20">
        <f>IF(E55="","",IF(G55&lt;=0,0,MAX(0,$B$2-D55)))</f>
      </c>
      <c r="I55" s="21">
        <f>IF(E55="","",IF(G55&lt;=0,"مسدد",IF(H55&gt;0,"متأخر","لم يحل بعد")))</f>
      </c>
    </row>
    <row r="56" spans="1:9" x14ac:dyDescent="0.25">
      <c r="A56" s="17"/>
      <c r="B56" s="18"/>
      <c r="C56" s="9"/>
      <c r="D56" s="9"/>
      <c r="E56" s="19"/>
      <c r="F56" s="19"/>
      <c r="G56" s="13">
        <f>IF(E56="","",E56-N(F56))</f>
      </c>
      <c r="H56" s="20">
        <f>IF(E56="","",IF(G56&lt;=0,0,MAX(0,$B$2-D56)))</f>
      </c>
      <c r="I56" s="21">
        <f>IF(E56="","",IF(G56&lt;=0,"مسدد",IF(H56&gt;0,"متأخر","لم يحل بعد")))</f>
      </c>
    </row>
    <row r="57" spans="1:9" x14ac:dyDescent="0.25">
      <c r="A57" s="17"/>
      <c r="B57" s="18"/>
      <c r="C57" s="9"/>
      <c r="D57" s="9"/>
      <c r="E57" s="19"/>
      <c r="F57" s="19"/>
      <c r="G57" s="13">
        <f>IF(E57="","",E57-N(F57))</f>
      </c>
      <c r="H57" s="20">
        <f>IF(E57="","",IF(G57&lt;=0,0,MAX(0,$B$2-D57)))</f>
      </c>
      <c r="I57" s="21">
        <f>IF(E57="","",IF(G57&lt;=0,"مسدد",IF(H57&gt;0,"متأخر","لم يحل بعد")))</f>
      </c>
    </row>
    <row r="58" spans="1:9" x14ac:dyDescent="0.25">
      <c r="A58" s="17"/>
      <c r="B58" s="18"/>
      <c r="C58" s="9"/>
      <c r="D58" s="9"/>
      <c r="E58" s="19"/>
      <c r="F58" s="19"/>
      <c r="G58" s="13">
        <f>IF(E58="","",E58-N(F58))</f>
      </c>
      <c r="H58" s="20">
        <f>IF(E58="","",IF(G58&lt;=0,0,MAX(0,$B$2-D58)))</f>
      </c>
      <c r="I58" s="21">
        <f>IF(E58="","",IF(G58&lt;=0,"مسدد",IF(H58&gt;0,"متأخر","لم يحل بعد")))</f>
      </c>
    </row>
    <row r="59" spans="1:9" x14ac:dyDescent="0.25">
      <c r="A59" s="17"/>
      <c r="B59" s="18"/>
      <c r="C59" s="9"/>
      <c r="D59" s="9"/>
      <c r="E59" s="19"/>
      <c r="F59" s="19"/>
      <c r="G59" s="13">
        <f>IF(E59="","",E59-N(F59))</f>
      </c>
      <c r="H59" s="20">
        <f>IF(E59="","",IF(G59&lt;=0,0,MAX(0,$B$2-D59)))</f>
      </c>
      <c r="I59" s="21">
        <f>IF(E59="","",IF(G59&lt;=0,"مسدد",IF(H59&gt;0,"متأخر","لم يحل بعد")))</f>
      </c>
    </row>
    <row r="60" spans="1:9" x14ac:dyDescent="0.25">
      <c r="A60" s="17"/>
      <c r="B60" s="18"/>
      <c r="C60" s="9"/>
      <c r="D60" s="9"/>
      <c r="E60" s="19"/>
      <c r="F60" s="19"/>
      <c r="G60" s="13">
        <f>IF(E60="","",E60-N(F60))</f>
      </c>
      <c r="H60" s="20">
        <f>IF(E60="","",IF(G60&lt;=0,0,MAX(0,$B$2-D60)))</f>
      </c>
      <c r="I60" s="21">
        <f>IF(E60="","",IF(G60&lt;=0,"مسدد",IF(H60&gt;0,"متأخر","لم يحل بعد")))</f>
      </c>
    </row>
    <row r="61" spans="1:9" x14ac:dyDescent="0.25">
      <c r="A61" s="17"/>
      <c r="B61" s="18"/>
      <c r="C61" s="9"/>
      <c r="D61" s="9"/>
      <c r="E61" s="19"/>
      <c r="F61" s="19"/>
      <c r="G61" s="13">
        <f>IF(E61="","",E61-N(F61))</f>
      </c>
      <c r="H61" s="20">
        <f>IF(E61="","",IF(G61&lt;=0,0,MAX(0,$B$2-D61)))</f>
      </c>
      <c r="I61" s="21">
        <f>IF(E61="","",IF(G61&lt;=0,"مسدد",IF(H61&gt;0,"متأخر","لم يحل بعد")))</f>
      </c>
    </row>
    <row r="62" spans="1:9" x14ac:dyDescent="0.25">
      <c r="A62" s="17"/>
      <c r="B62" s="18"/>
      <c r="C62" s="9"/>
      <c r="D62" s="9"/>
      <c r="E62" s="19"/>
      <c r="F62" s="19"/>
      <c r="G62" s="13">
        <f>IF(E62="","",E62-N(F62))</f>
      </c>
      <c r="H62" s="20">
        <f>IF(E62="","",IF(G62&lt;=0,0,MAX(0,$B$2-D62)))</f>
      </c>
      <c r="I62" s="21">
        <f>IF(E62="","",IF(G62&lt;=0,"مسدد",IF(H62&gt;0,"متأخر","لم يحل بعد")))</f>
      </c>
    </row>
    <row r="63" spans="1:9" x14ac:dyDescent="0.25">
      <c r="A63" s="17"/>
      <c r="B63" s="18"/>
      <c r="C63" s="9"/>
      <c r="D63" s="9"/>
      <c r="E63" s="19"/>
      <c r="F63" s="19"/>
      <c r="G63" s="13">
        <f>IF(E63="","",E63-N(F63))</f>
      </c>
      <c r="H63" s="20">
        <f>IF(E63="","",IF(G63&lt;=0,0,MAX(0,$B$2-D63)))</f>
      </c>
      <c r="I63" s="21">
        <f>IF(E63="","",IF(G63&lt;=0,"مسدد",IF(H63&gt;0,"متأخر","لم يحل بعد")))</f>
      </c>
    </row>
    <row r="64" spans="1:9" x14ac:dyDescent="0.25">
      <c r="A64" s="17"/>
      <c r="B64" s="18"/>
      <c r="C64" s="9"/>
      <c r="D64" s="9"/>
      <c r="E64" s="19"/>
      <c r="F64" s="19"/>
      <c r="G64" s="13">
        <f>IF(E64="","",E64-N(F64))</f>
      </c>
      <c r="H64" s="20">
        <f>IF(E64="","",IF(G64&lt;=0,0,MAX(0,$B$2-D64)))</f>
      </c>
      <c r="I64" s="21">
        <f>IF(E64="","",IF(G64&lt;=0,"مسدد",IF(H64&gt;0,"متأخر","لم يحل بعد")))</f>
      </c>
    </row>
    <row r="65" spans="1:9" x14ac:dyDescent="0.25">
      <c r="A65" s="17"/>
      <c r="B65" s="18"/>
      <c r="C65" s="9"/>
      <c r="D65" s="9"/>
      <c r="E65" s="19"/>
      <c r="F65" s="19"/>
      <c r="G65" s="13">
        <f>IF(E65="","",E65-N(F65))</f>
      </c>
      <c r="H65" s="20">
        <f>IF(E65="","",IF(G65&lt;=0,0,MAX(0,$B$2-D65)))</f>
      </c>
      <c r="I65" s="21">
        <f>IF(E65="","",IF(G65&lt;=0,"مسدد",IF(H65&gt;0,"متأخر","لم يحل بعد")))</f>
      </c>
    </row>
    <row r="66" spans="1:9" x14ac:dyDescent="0.25">
      <c r="A66" s="17"/>
      <c r="B66" s="18"/>
      <c r="C66" s="9"/>
      <c r="D66" s="9"/>
      <c r="E66" s="19"/>
      <c r="F66" s="19"/>
      <c r="G66" s="13">
        <f>IF(E66="","",E66-N(F66))</f>
      </c>
      <c r="H66" s="20">
        <f>IF(E66="","",IF(G66&lt;=0,0,MAX(0,$B$2-D66)))</f>
      </c>
      <c r="I66" s="21">
        <f>IF(E66="","",IF(G66&lt;=0,"مسدد",IF(H66&gt;0,"متأخر","لم يحل بعد")))</f>
      </c>
    </row>
    <row r="67" spans="1:9" x14ac:dyDescent="0.25">
      <c r="A67" s="17"/>
      <c r="B67" s="18"/>
      <c r="C67" s="9"/>
      <c r="D67" s="9"/>
      <c r="E67" s="19"/>
      <c r="F67" s="19"/>
      <c r="G67" s="13">
        <f>IF(E67="","",E67-N(F67))</f>
      </c>
      <c r="H67" s="20">
        <f>IF(E67="","",IF(G67&lt;=0,0,MAX(0,$B$2-D67)))</f>
      </c>
      <c r="I67" s="21">
        <f>IF(E67="","",IF(G67&lt;=0,"مسدد",IF(H67&gt;0,"متأخر","لم يحل بعد")))</f>
      </c>
    </row>
    <row r="68" spans="1:9" x14ac:dyDescent="0.25">
      <c r="A68" s="17"/>
      <c r="B68" s="18"/>
      <c r="C68" s="9"/>
      <c r="D68" s="9"/>
      <c r="E68" s="19"/>
      <c r="F68" s="19"/>
      <c r="G68" s="13">
        <f>IF(E68="","",E68-N(F68))</f>
      </c>
      <c r="H68" s="20">
        <f>IF(E68="","",IF(G68&lt;=0,0,MAX(0,$B$2-D68)))</f>
      </c>
      <c r="I68" s="21">
        <f>IF(E68="","",IF(G68&lt;=0,"مسدد",IF(H68&gt;0,"متأخر","لم يحل بعد")))</f>
      </c>
    </row>
    <row r="69" spans="1:9" x14ac:dyDescent="0.25">
      <c r="A69" s="17"/>
      <c r="B69" s="18"/>
      <c r="C69" s="9"/>
      <c r="D69" s="9"/>
      <c r="E69" s="19"/>
      <c r="F69" s="19"/>
      <c r="G69" s="13">
        <f>IF(E69="","",E69-N(F69))</f>
      </c>
      <c r="H69" s="20">
        <f>IF(E69="","",IF(G69&lt;=0,0,MAX(0,$B$2-D69)))</f>
      </c>
      <c r="I69" s="21">
        <f>IF(E69="","",IF(G69&lt;=0,"مسدد",IF(H69&gt;0,"متأخر","لم يحل بعد")))</f>
      </c>
    </row>
    <row r="70" spans="1:7" x14ac:dyDescent="0.25">
      <c r="A70" s="22" t="s">
        <v>47</v>
      </c>
      <c r="B70" s="22"/>
      <c r="C70" s="22"/>
      <c r="D70" s="22"/>
      <c r="E70" s="23">
        <f>SUM(E10:E69)</f>
      </c>
      <c r="F70" s="23">
        <f>SUM(F10:F69)</f>
      </c>
      <c r="G70" s="23">
        <f>SUM(G10:G69)</f>
      </c>
    </row>
  </sheetData>
  <mergeCells count="7">
    <mergeCell ref="A1:I1"/>
    <mergeCell ref="A3:I3"/>
    <mergeCell ref="C5:D5"/>
    <mergeCell ref="F5:G5"/>
    <mergeCell ref="C6:D6"/>
    <mergeCell ref="F6:G6"/>
    <mergeCell ref="A70:D70"/>
  </mergeCells>
  <conditionalFormatting sqref="I10:I69">
    <cfRule type="containsText" dxfId="0" priority="1">
      <formula>NOT(ISERROR(SEARCH("متأخر",I10)))</formula>
    </cfRule>
  </conditionalFormatting>
  <pageMargins left="0.7" right="0.7" top="0.75" bottom="0.75" header="0.3" footer="0.3"/>
  <pageSetup paperSize="9" orientation="landscape" horizontalDpi="4294967295" verticalDpi="4294967295" scale="100"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عن المجلة</vt:lpstr>
      <vt:lpstr>المستحقات</vt:lpstr>
    </vt:vector>
  </TitlesOfParts>
  <Company>مجلة المحاسب العربي - www.aam-web.com</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مجلة المحاسب العربي</dc:creator>
  <dc:title>متابعة الديون والمستحقات</dc:title>
  <dc:subject/>
  <dc:description/>
  <cp:keywords/>
  <cp:category/>
  <cp:lastModifiedBy>Unknown</cp:lastModifiedBy>
  <dcterms:created xsi:type="dcterms:W3CDTF">2026-09-24T00:00:00Z</dcterms:created>
  <dcterms:modified xsi:type="dcterms:W3CDTF">2026-09-24T16:13:41Z</dcterms:modified>
</cp:coreProperties>
</file>